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H121" i="1"/>
  <c r="G121"/>
  <c r="D121"/>
  <c r="E121"/>
  <c r="F121"/>
  <c r="H123"/>
  <c r="G123"/>
  <c r="D123"/>
  <c r="D154"/>
  <c r="G119"/>
  <c r="G118" s="1"/>
  <c r="H119"/>
  <c r="H118" s="1"/>
  <c r="H77" l="1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H125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G89"/>
  <c r="H89"/>
  <c r="E87"/>
  <c r="F87"/>
  <c r="G87"/>
  <c r="H87"/>
  <c r="E86"/>
  <c r="F86"/>
  <c r="G86"/>
  <c r="H86"/>
  <c r="E81"/>
  <c r="F81"/>
  <c r="G81"/>
  <c r="H81"/>
  <c r="E80"/>
  <c r="F80"/>
  <c r="G80"/>
  <c r="H80"/>
  <c r="E79"/>
  <c r="F79"/>
  <c r="G79"/>
  <c r="H79"/>
  <c r="E52"/>
  <c r="F52"/>
  <c r="G52"/>
  <c r="H52"/>
  <c r="E50"/>
  <c r="F50"/>
  <c r="G50"/>
  <c r="H50"/>
  <c r="E49"/>
  <c r="F49"/>
  <c r="G49"/>
  <c r="H49"/>
  <c r="E47"/>
  <c r="F47"/>
  <c r="G47"/>
  <c r="H47"/>
  <c r="E46"/>
  <c r="F46"/>
  <c r="G46"/>
  <c r="H46"/>
  <c r="E44"/>
  <c r="F44"/>
  <c r="G44"/>
  <c r="H44"/>
  <c r="E43"/>
  <c r="F43"/>
  <c r="G43"/>
  <c r="H43"/>
  <c r="E30"/>
  <c r="F30"/>
  <c r="G30"/>
  <c r="H30"/>
  <c r="E29"/>
  <c r="F29"/>
  <c r="G29"/>
  <c r="H29"/>
  <c r="E17"/>
  <c r="F17"/>
  <c r="G17"/>
  <c r="G16" s="1"/>
  <c r="H17"/>
  <c r="H16" s="1"/>
  <c r="E16"/>
  <c r="F16"/>
  <c r="E15"/>
  <c r="E155" s="1"/>
  <c r="F15"/>
  <c r="F155" s="1"/>
  <c r="D73"/>
  <c r="D72" s="1"/>
  <c r="D71" s="1"/>
  <c r="D87"/>
  <c r="D86" s="1"/>
  <c r="D81"/>
  <c r="D80" s="1"/>
  <c r="D90"/>
  <c r="D89" s="1"/>
  <c r="D151"/>
  <c r="D84"/>
  <c r="D83" s="1"/>
  <c r="D95"/>
  <c r="D94" s="1"/>
  <c r="D119"/>
  <c r="D118" s="1"/>
  <c r="D117" s="1"/>
  <c r="D52"/>
  <c r="D50"/>
  <c r="D125"/>
  <c r="D69"/>
  <c r="D68" s="1"/>
  <c r="D66"/>
  <c r="D65" s="1"/>
  <c r="D64" s="1"/>
  <c r="D153"/>
  <c r="D44"/>
  <c r="D43" s="1"/>
  <c r="D30"/>
  <c r="D29" s="1"/>
  <c r="D17"/>
  <c r="D16" s="1"/>
  <c r="D47"/>
  <c r="D62"/>
  <c r="D61" s="1"/>
  <c r="D97"/>
  <c r="D144"/>
  <c r="D143" s="1"/>
  <c r="D114"/>
  <c r="D57"/>
  <c r="D56" s="1"/>
  <c r="D55" s="1"/>
  <c r="D59"/>
  <c r="G15" l="1"/>
  <c r="G155" s="1"/>
  <c r="H15"/>
  <c r="H155" s="1"/>
  <c r="D79"/>
  <c r="D149"/>
  <c r="D93" s="1"/>
  <c r="D92" s="1"/>
  <c r="D116"/>
  <c r="D49"/>
  <c r="D46" s="1"/>
  <c r="D15" l="1"/>
  <c r="D155" l="1"/>
</calcChain>
</file>

<file path=xl/sharedStrings.xml><?xml version="1.0" encoding="utf-8"?>
<sst xmlns="http://schemas.openxmlformats.org/spreadsheetml/2006/main" count="276" uniqueCount="230">
  <si>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</si>
  <si>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</si>
  <si>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</si>
  <si>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</si>
  <si>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</si>
  <si>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</si>
  <si>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</si>
  <si>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</si>
  <si>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</si>
  <si>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</si>
  <si>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</si>
  <si>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</si>
  <si>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</si>
  <si>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</si>
  <si>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</si>
  <si>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</si>
  <si>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</si>
  <si>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</si>
  <si>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</si>
  <si>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</si>
  <si>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</si>
  <si>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</si>
  <si>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</si>
  <si>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</si>
  <si>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</si>
  <si>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</si>
  <si>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</si>
  <si>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</si>
  <si>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</si>
  <si>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</si>
  <si>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</si>
  <si>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</si>
  <si>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</si>
  <si>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</si>
  <si>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</si>
  <si>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</si>
  <si>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</si>
  <si>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</si>
  <si>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</si>
  <si>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</si>
  <si>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</si>
  <si>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</si>
  <si>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</si>
  <si>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</si>
  <si>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</si>
  <si>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</si>
  <si>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</si>
  <si>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</si>
  <si>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</si>
  <si>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</si>
  <si>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</si>
  <si>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</si>
  <si>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</si>
  <si>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</si>
  <si>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</si>
  <si>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</si>
  <si>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</si>
  <si>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</si>
  <si>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</si>
  <si>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</si>
  <si>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</si>
  <si>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</si>
  <si>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</si>
  <si>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</si>
  <si>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</si>
  <si>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</si>
  <si>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</si>
  <si>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</si>
  <si>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</si>
  <si>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</si>
  <si>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</si>
  <si>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</si>
  <si>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</si>
  <si>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</si>
  <si>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</si>
  <si>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</si>
  <si>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</si>
  <si>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</si>
  <si>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</si>
  <si>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</si>
  <si>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</si>
  <si>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</si>
  <si>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</si>
  <si>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</si>
  <si>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</si>
  <si>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</si>
  <si>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</si>
  <si>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</si>
  <si>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</si>
  <si>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</si>
  <si>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</si>
  <si>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</si>
  <si>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</si>
  <si>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</si>
  <si>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</si>
  <si>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</si>
  <si>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</si>
  <si>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</si>
  <si>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</si>
  <si>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</si>
  <si>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</si>
  <si>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</si>
  <si>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</si>
  <si>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</si>
  <si>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</si>
  <si>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</si>
  <si>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</si>
  <si>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</si>
  <si>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</si>
  <si>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</si>
  <si>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</si>
  <si>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</si>
  <si>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</si>
  <si>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</si>
  <si>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</si>
  <si>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</si>
  <si>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</si>
  <si>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</si>
  <si>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</si>
  <si>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</si>
  <si>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</si>
  <si>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</si>
  <si>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</si>
  <si>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</si>
  <si>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</si>
  <si>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</si>
  <si>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</si>
  <si>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</si>
  <si>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</si>
  <si>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</si>
  <si>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</si>
  <si>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</si>
  <si>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</si>
  <si>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</si>
  <si>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</si>
  <si>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</si>
  <si>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</si>
  <si>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</si>
  <si>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</si>
  <si>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</si>
  <si>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</si>
  <si>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</si>
  <si>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</si>
  <si>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</si>
  <si>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</si>
  <si>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</si>
  <si>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</si>
  <si>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</si>
  <si>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</si>
  <si>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</si>
  <si>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</si>
  <si>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</si>
  <si>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</si>
  <si>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</si>
  <si>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</si>
  <si>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</si>
  <si>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</si>
  <si>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</si>
  <si>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</si>
  <si>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</si>
  <si>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</si>
  <si>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</si>
  <si>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</si>
  <si>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</si>
  <si>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</si>
  <si>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</si>
  <si>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</si>
  <si>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</si>
  <si>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</si>
  <si>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</si>
  <si>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</si>
  <si>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</si>
  <si>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</si>
  <si>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</si>
  <si>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</si>
  <si>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</si>
  <si>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</si>
  <si>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</si>
  <si>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</si>
  <si>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</si>
  <si>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</si>
  <si>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</si>
  <si>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</si>
  <si>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</si>
  <si>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</si>
  <si>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</si>
  <si>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</si>
  <si>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</si>
  <si>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</si>
  <si>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</si>
  <si>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</si>
  <si>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</si>
  <si>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</si>
  <si>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</si>
  <si>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</si>
  <si>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</si>
  <si>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</si>
  <si>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</si>
  <si>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</si>
  <si>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</si>
  <si>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</si>
  <si>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</si>
  <si>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</si>
  <si>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</si>
  <si>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</si>
  <si>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</si>
  <si>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</si>
  <si>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</si>
  <si>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</si>
  <si>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</si>
  <si>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</si>
  <si>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</si>
  <si>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</si>
  <si>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</si>
  <si>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</si>
  <si>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2020г.</t>
  </si>
  <si>
    <t>2021г.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</si>
  <si>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</si>
  <si>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</si>
  <si>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</si>
  <si>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</si>
  <si>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 Доходы бюджета    Колыбельского     сельсовета                                                                                                                               Краснозерского района Новосибирской области на 2020 - 2021-2022 год 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</si>
  <si>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</si>
  <si>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</si>
  <si>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</si>
  <si>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</si>
  <si>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</si>
  <si>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к решению  ______ сессии №___ от ___декабря 2019г                                                                                                                               Совета депутатов Колыбельского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Колыбельского сельсовета Краснозерского                                                                                                  района Новосибирской области на 2020 год                                                                                                                                         и плановый период 2021-2022 годов"</t>
  </si>
  <si>
    <t>2 02 03024 00 0000 150</t>
  </si>
  <si>
    <t>2 02 03024 10 0000 150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</si>
</sst>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0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5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8" fillId="0" borderId="19" xfId="0" applyNumberFormat="1" applyFont="1" applyFill="1" applyBorder="1"/>
    <xf numFmtId="166" fontId="18" fillId="0" borderId="21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19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0" fillId="0" borderId="1" xfId="0" applyNumberFormat="1" applyFont="1" applyFill="1" applyBorder="1" applyAlignment="1">
      <alignment horizontal="center" wrapText="1"/>
    </xf>
    <xf numFmtId="166" fontId="19" fillId="0" borderId="4" xfId="0" applyNumberFormat="1" applyFont="1" applyFill="1" applyBorder="1" applyAlignment="1">
      <alignment horizontal="center" vertical="center"/>
    </xf>
    <xf numFmtId="166" fontId="19" fillId="0" borderId="5" xfId="0" applyNumberFormat="1" applyFont="1" applyFill="1" applyBorder="1" applyAlignment="1">
      <alignment horizontal="center" vertical="center"/>
    </xf>
    <xf numFmtId="166" fontId="19" fillId="0" borderId="19" xfId="0" applyNumberFormat="1" applyFont="1" applyFill="1" applyBorder="1" applyAlignment="1">
      <alignment horizontal="center" vertical="center"/>
    </xf>
    <xf numFmtId="166" fontId="19" fillId="0" borderId="21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topLeftCell="A86" workbookViewId="0">
      <selection activeCell="A124" sqref="A124:B124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206"/>
      <c r="D1" s="206"/>
      <c r="E1" s="206"/>
      <c r="F1" s="206"/>
      <c r="G1" s="203" t="s">
        <v>90</v>
      </c>
      <c r="H1" s="204"/>
    </row>
    <row r="2" spans="1:15" s="11" customFormat="1" ht="15.2" hidden="1" customHeight="1">
      <c r="B2" s="155"/>
      <c r="C2" s="155"/>
      <c r="D2" s="155"/>
      <c r="E2" s="155"/>
      <c r="F2" s="155"/>
      <c r="G2" s="155"/>
      <c r="H2" s="155"/>
    </row>
    <row r="3" spans="1:15" s="11" customFormat="1" ht="8.4499999999999993" hidden="1" customHeight="1">
      <c r="B3" s="155"/>
      <c r="C3" s="155"/>
      <c r="D3" s="155"/>
      <c r="E3" s="155"/>
      <c r="F3" s="155"/>
      <c r="G3" s="155"/>
      <c r="H3" s="155"/>
    </row>
    <row r="4" spans="1:15" s="11" customFormat="1" ht="79.5" customHeight="1">
      <c r="B4" s="155"/>
      <c r="C4" s="193" t="s">
        <v>227</v>
      </c>
      <c r="D4" s="193"/>
      <c r="E4" s="193"/>
      <c r="F4" s="193"/>
      <c r="G4" s="193"/>
      <c r="H4" s="193"/>
      <c r="I4" s="22"/>
      <c r="L4" s="154"/>
      <c r="N4" s="154"/>
      <c r="O4" s="156"/>
    </row>
    <row r="5" spans="1:15" s="11" customFormat="1" ht="2.4500000000000002" customHeight="1">
      <c r="B5" s="12"/>
      <c r="C5" s="12"/>
      <c r="D5" s="12"/>
      <c r="E5" s="12"/>
      <c r="F5" s="12"/>
    </row>
    <row r="6" spans="1:15" s="11" customFormat="1" ht="30" hidden="1" customHeight="1">
      <c r="A6" s="194"/>
      <c r="B6" s="194"/>
      <c r="C6" s="194"/>
      <c r="D6" s="194"/>
      <c r="E6" s="12"/>
      <c r="F6" s="12"/>
    </row>
    <row r="7" spans="1:15" s="11" customFormat="1" ht="15.2" customHeight="1">
      <c r="B7" s="12"/>
      <c r="C7" s="193" t="s">
        <v>226</v>
      </c>
      <c r="D7" s="193"/>
      <c r="E7" s="193"/>
      <c r="F7" s="193"/>
    </row>
    <row r="8" spans="1:15" s="13" customFormat="1" ht="38.25" customHeight="1" thickBot="1">
      <c r="A8" s="205" t="s">
        <v>221</v>
      </c>
      <c r="B8" s="205"/>
      <c r="C8" s="205"/>
      <c r="D8" s="205"/>
      <c r="E8" s="205"/>
      <c r="F8" s="205"/>
      <c r="G8" s="205"/>
      <c r="H8" s="205"/>
    </row>
    <row r="9" spans="1:15" s="13" customFormat="1" ht="0.75" hidden="1" customHeight="1">
      <c r="A9" s="192"/>
      <c r="B9" s="192"/>
      <c r="C9" s="192"/>
      <c r="D9" s="192"/>
      <c r="E9" s="14"/>
    </row>
    <row r="10" spans="1:15" s="13" customFormat="1" ht="0.75" hidden="1" customHeight="1">
      <c r="A10" s="191"/>
      <c r="B10" s="191"/>
      <c r="C10" s="191"/>
      <c r="D10" s="191"/>
      <c r="E10" s="14"/>
    </row>
    <row r="11" spans="1:15" s="10" customFormat="1" hidden="1">
      <c r="A11" s="2"/>
      <c r="B11" s="7"/>
      <c r="C11" s="192"/>
      <c r="D11" s="192"/>
    </row>
    <row r="12" spans="1:15" s="10" customFormat="1" ht="2.4500000000000002" hidden="1" customHeight="1" thickBot="1">
      <c r="B12" s="7"/>
      <c r="C12" s="7"/>
      <c r="D12" s="11" t="s">
        <v>91</v>
      </c>
    </row>
    <row r="13" spans="1:15" s="10" customFormat="1" ht="13.15" customHeight="1">
      <c r="A13" s="195" t="s">
        <v>0</v>
      </c>
      <c r="B13" s="196"/>
      <c r="C13" s="199" t="s">
        <v>75</v>
      </c>
      <c r="D13" s="199" t="s">
        <v>215</v>
      </c>
      <c r="E13" s="23"/>
      <c r="F13" s="24"/>
      <c r="G13" s="199" t="s">
        <v>216</v>
      </c>
      <c r="H13" s="213" t="s">
        <v>217</v>
      </c>
    </row>
    <row r="14" spans="1:15" s="10" customFormat="1" ht="20.25" customHeight="1" thickBot="1">
      <c r="A14" s="197"/>
      <c r="B14" s="198"/>
      <c r="C14" s="200"/>
      <c r="D14" s="200"/>
      <c r="E14" s="25"/>
      <c r="F14" s="26"/>
      <c r="G14" s="200"/>
      <c r="H14" s="214"/>
    </row>
    <row r="15" spans="1:15" s="3" customFormat="1" ht="15.75">
      <c r="A15" s="201" t="s">
        <v>114</v>
      </c>
      <c r="B15" s="202"/>
      <c r="C15" s="35" t="s">
        <v>104</v>
      </c>
      <c r="D15" s="77">
        <f>D17+D46+D55+D61+D43+D89+D64+D29+D79+D83+D71+D75</f>
        <v>3068.76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3179.03</v>
      </c>
      <c r="H15" s="81">
        <f>H17+H46+H55+H61+H43+H89+H64+H29+H79+H83+H71+H75</f>
        <v>3290.5</v>
      </c>
    </row>
    <row r="16" spans="1:15" s="3" customFormat="1" ht="15.75">
      <c r="A16" s="190" t="s">
        <v>100</v>
      </c>
      <c r="B16" s="171"/>
      <c r="C16" s="36" t="s">
        <v>132</v>
      </c>
      <c r="D16" s="82">
        <f>D17</f>
        <v>1109.8</v>
      </c>
      <c r="E16" s="83">
        <f t="shared" ref="E16:H16" si="1">E17</f>
        <v>0</v>
      </c>
      <c r="F16" s="84">
        <f t="shared" si="1"/>
        <v>0</v>
      </c>
      <c r="G16" s="85">
        <f t="shared" si="1"/>
        <v>1159.7</v>
      </c>
      <c r="H16" s="86">
        <f t="shared" si="1"/>
        <v>1211.9000000000001</v>
      </c>
    </row>
    <row r="17" spans="1:8" s="3" customFormat="1" ht="15.75">
      <c r="A17" s="180" t="s">
        <v>58</v>
      </c>
      <c r="B17" s="181"/>
      <c r="C17" s="37" t="s">
        <v>59</v>
      </c>
      <c r="D17" s="82">
        <f>D19+D23+D28</f>
        <v>1109.8</v>
      </c>
      <c r="E17" s="83">
        <f t="shared" ref="E17:H17" si="2">E19+E23+E28</f>
        <v>0</v>
      </c>
      <c r="F17" s="84">
        <f t="shared" si="2"/>
        <v>0</v>
      </c>
      <c r="G17" s="85">
        <f t="shared" si="2"/>
        <v>1159.7</v>
      </c>
      <c r="H17" s="86">
        <f t="shared" si="2"/>
        <v>1211.9000000000001</v>
      </c>
    </row>
    <row r="18" spans="1:8" s="4" customFormat="1" ht="69.2" hidden="1" customHeight="1">
      <c r="A18" s="180" t="s">
        <v>3</v>
      </c>
      <c r="B18" s="181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211" t="s">
        <v>3</v>
      </c>
      <c r="B19" s="212"/>
      <c r="C19" s="39" t="s">
        <v>133</v>
      </c>
      <c r="D19" s="91">
        <v>1106.8</v>
      </c>
      <c r="E19" s="87"/>
      <c r="F19" s="88"/>
      <c r="G19" s="92">
        <v>1156.7</v>
      </c>
      <c r="H19" s="93">
        <v>1208.9000000000001</v>
      </c>
    </row>
    <row r="20" spans="1:8" s="4" customFormat="1" ht="118.15" hidden="1" customHeight="1">
      <c r="A20" s="180" t="s">
        <v>4</v>
      </c>
      <c r="B20" s="181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80" t="s">
        <v>5</v>
      </c>
      <c r="B21" s="181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82" t="s">
        <v>7</v>
      </c>
      <c r="B22" s="183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209" t="s">
        <v>105</v>
      </c>
      <c r="B23" s="210"/>
      <c r="C23" s="39" t="s">
        <v>134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61" t="s">
        <v>29</v>
      </c>
      <c r="B24" s="160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61" t="s">
        <v>8</v>
      </c>
      <c r="B25" s="160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61" t="s">
        <v>9</v>
      </c>
      <c r="B26" s="160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61" t="s">
        <v>10</v>
      </c>
      <c r="B27" s="160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115</v>
      </c>
      <c r="B28" s="58"/>
      <c r="C28" s="41" t="s">
        <v>135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59" t="s">
        <v>122</v>
      </c>
      <c r="B29" s="171"/>
      <c r="C29" s="38" t="s">
        <v>136</v>
      </c>
      <c r="D29" s="82">
        <f>D30</f>
        <v>707.86</v>
      </c>
      <c r="E29" s="83">
        <f t="shared" ref="E29:H29" si="3">E30</f>
        <v>0</v>
      </c>
      <c r="F29" s="84">
        <f t="shared" si="3"/>
        <v>0</v>
      </c>
      <c r="G29" s="85">
        <f t="shared" si="3"/>
        <v>763.13</v>
      </c>
      <c r="H29" s="86">
        <f t="shared" si="3"/>
        <v>816.8</v>
      </c>
    </row>
    <row r="30" spans="1:8" s="3" customFormat="1" ht="26.25">
      <c r="A30" s="159" t="s">
        <v>123</v>
      </c>
      <c r="B30" s="181"/>
      <c r="C30" s="43" t="s">
        <v>137</v>
      </c>
      <c r="D30" s="82">
        <f>D32+D36+D41+D42</f>
        <v>707.86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763.13</v>
      </c>
      <c r="H30" s="86">
        <f t="shared" si="4"/>
        <v>816.8</v>
      </c>
    </row>
    <row r="31" spans="1:8" s="4" customFormat="1" ht="69.2" hidden="1" customHeight="1">
      <c r="A31" s="180" t="s">
        <v>3</v>
      </c>
      <c r="B31" s="181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207" t="s">
        <v>222</v>
      </c>
      <c r="B32" s="208"/>
      <c r="C32" s="39" t="s">
        <v>124</v>
      </c>
      <c r="D32" s="82">
        <v>301.66000000000003</v>
      </c>
      <c r="E32" s="87"/>
      <c r="F32" s="88"/>
      <c r="G32" s="92">
        <v>306.93</v>
      </c>
      <c r="H32" s="93">
        <v>310.60000000000002</v>
      </c>
    </row>
    <row r="33" spans="1:8" s="4" customFormat="1" ht="118.15" hidden="1" customHeight="1">
      <c r="A33" s="180" t="s">
        <v>4</v>
      </c>
      <c r="B33" s="181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80" t="s">
        <v>5</v>
      </c>
      <c r="B34" s="181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82" t="s">
        <v>7</v>
      </c>
      <c r="B35" s="183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207" t="s">
        <v>223</v>
      </c>
      <c r="B36" s="208"/>
      <c r="C36" s="39" t="s">
        <v>125</v>
      </c>
      <c r="D36" s="91">
        <v>6.2</v>
      </c>
      <c r="E36" s="100"/>
      <c r="F36" s="101"/>
      <c r="G36" s="92">
        <v>6.2</v>
      </c>
      <c r="H36" s="93">
        <v>6.2</v>
      </c>
    </row>
    <row r="37" spans="1:8" s="6" customFormat="1" ht="18" hidden="1" customHeight="1">
      <c r="A37" s="161" t="s">
        <v>29</v>
      </c>
      <c r="B37" s="160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61" t="s">
        <v>8</v>
      </c>
      <c r="B38" s="160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61" t="s">
        <v>9</v>
      </c>
      <c r="B39" s="160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61" t="s">
        <v>10</v>
      </c>
      <c r="B40" s="160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224</v>
      </c>
      <c r="B41" s="58"/>
      <c r="C41" s="39" t="s">
        <v>126</v>
      </c>
      <c r="D41" s="82">
        <v>400</v>
      </c>
      <c r="E41" s="94"/>
      <c r="F41" s="95"/>
      <c r="G41" s="92">
        <v>450</v>
      </c>
      <c r="H41" s="93">
        <v>500</v>
      </c>
    </row>
    <row r="42" spans="1:8" s="6" customFormat="1" ht="54.75" customHeight="1">
      <c r="A42" s="76" t="s">
        <v>225</v>
      </c>
      <c r="B42" s="58"/>
      <c r="C42" s="39" t="s">
        <v>127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106</v>
      </c>
      <c r="B43" s="58"/>
      <c r="C43" s="41" t="s">
        <v>107</v>
      </c>
      <c r="D43" s="82">
        <f>D44</f>
        <v>0.1</v>
      </c>
      <c r="E43" s="83">
        <f t="shared" ref="E43:H44" si="5">E44</f>
        <v>0</v>
      </c>
      <c r="F43" s="84">
        <f t="shared" si="5"/>
        <v>0</v>
      </c>
      <c r="G43" s="85">
        <f t="shared" si="5"/>
        <v>0.1</v>
      </c>
      <c r="H43" s="86">
        <f t="shared" si="5"/>
        <v>0.1</v>
      </c>
    </row>
    <row r="44" spans="1:8" s="6" customFormat="1" ht="17.25" customHeight="1">
      <c r="A44" s="28" t="s">
        <v>128</v>
      </c>
      <c r="B44" s="58"/>
      <c r="C44" s="41" t="s">
        <v>109</v>
      </c>
      <c r="D44" s="82">
        <f>D45</f>
        <v>0.1</v>
      </c>
      <c r="E44" s="83">
        <f t="shared" si="5"/>
        <v>0</v>
      </c>
      <c r="F44" s="84">
        <f t="shared" si="5"/>
        <v>0</v>
      </c>
      <c r="G44" s="85">
        <f t="shared" si="5"/>
        <v>0.1</v>
      </c>
      <c r="H44" s="86">
        <f t="shared" si="5"/>
        <v>0.1</v>
      </c>
    </row>
    <row r="45" spans="1:8" s="6" customFormat="1" ht="17.25" customHeight="1">
      <c r="A45" s="27" t="s">
        <v>108</v>
      </c>
      <c r="B45" s="58"/>
      <c r="C45" s="41" t="s">
        <v>109</v>
      </c>
      <c r="D45" s="91">
        <v>0.1</v>
      </c>
      <c r="E45" s="100"/>
      <c r="F45" s="101"/>
      <c r="G45" s="92">
        <v>0.1</v>
      </c>
      <c r="H45" s="93">
        <v>0.1</v>
      </c>
    </row>
    <row r="46" spans="1:8" s="6" customFormat="1" ht="17.25" customHeight="1">
      <c r="A46" s="157" t="s">
        <v>92</v>
      </c>
      <c r="B46" s="158"/>
      <c r="C46" s="44" t="s">
        <v>94</v>
      </c>
      <c r="D46" s="82">
        <f>D47+D49</f>
        <v>1008.7</v>
      </c>
      <c r="E46" s="83">
        <f t="shared" ref="E46:H46" si="6">E47+E49</f>
        <v>0</v>
      </c>
      <c r="F46" s="84">
        <f t="shared" si="6"/>
        <v>0</v>
      </c>
      <c r="G46" s="85">
        <f t="shared" si="6"/>
        <v>1013.8000000000001</v>
      </c>
      <c r="H46" s="86">
        <f t="shared" si="6"/>
        <v>1019.4</v>
      </c>
    </row>
    <row r="47" spans="1:8" s="6" customFormat="1" ht="18" customHeight="1">
      <c r="A47" s="161" t="s">
        <v>95</v>
      </c>
      <c r="B47" s="160"/>
      <c r="C47" s="37" t="s">
        <v>96</v>
      </c>
      <c r="D47" s="82">
        <f>D48</f>
        <v>50.6</v>
      </c>
      <c r="E47" s="83">
        <f t="shared" ref="E47:H47" si="7">E48</f>
        <v>0</v>
      </c>
      <c r="F47" s="84">
        <f t="shared" si="7"/>
        <v>0</v>
      </c>
      <c r="G47" s="85">
        <f t="shared" si="7"/>
        <v>55.7</v>
      </c>
      <c r="H47" s="86">
        <f t="shared" si="7"/>
        <v>61.3</v>
      </c>
    </row>
    <row r="48" spans="1:8" s="6" customFormat="1" ht="38.25">
      <c r="A48" s="161" t="s">
        <v>93</v>
      </c>
      <c r="B48" s="160"/>
      <c r="C48" s="45" t="s">
        <v>157</v>
      </c>
      <c r="D48" s="91">
        <v>50.6</v>
      </c>
      <c r="E48" s="100"/>
      <c r="F48" s="101"/>
      <c r="G48" s="92">
        <v>55.7</v>
      </c>
      <c r="H48" s="93">
        <v>61.3</v>
      </c>
    </row>
    <row r="49" spans="1:8" s="6" customFormat="1" ht="15">
      <c r="A49" s="161" t="s">
        <v>97</v>
      </c>
      <c r="B49" s="160"/>
      <c r="C49" s="37" t="s">
        <v>98</v>
      </c>
      <c r="D49" s="82">
        <f>D50+D52</f>
        <v>958.1</v>
      </c>
      <c r="E49" s="83">
        <f t="shared" ref="E49:H49" si="8">E50+E52</f>
        <v>0</v>
      </c>
      <c r="F49" s="84">
        <f t="shared" si="8"/>
        <v>0</v>
      </c>
      <c r="G49" s="85">
        <f>G50+G52</f>
        <v>958.1</v>
      </c>
      <c r="H49" s="86">
        <f t="shared" si="8"/>
        <v>958.1</v>
      </c>
    </row>
    <row r="50" spans="1:8" s="8" customFormat="1" ht="15">
      <c r="A50" s="157" t="s">
        <v>147</v>
      </c>
      <c r="B50" s="158"/>
      <c r="C50" s="46" t="s">
        <v>148</v>
      </c>
      <c r="D50" s="82">
        <f>D51</f>
        <v>358.1</v>
      </c>
      <c r="E50" s="83">
        <f t="shared" ref="E50:H50" si="9">E51</f>
        <v>0</v>
      </c>
      <c r="F50" s="84">
        <f t="shared" si="9"/>
        <v>0</v>
      </c>
      <c r="G50" s="85">
        <f>G51</f>
        <v>358.1</v>
      </c>
      <c r="H50" s="86">
        <f t="shared" si="9"/>
        <v>358.1</v>
      </c>
    </row>
    <row r="51" spans="1:8" s="6" customFormat="1" ht="25.5">
      <c r="A51" s="159" t="s">
        <v>150</v>
      </c>
      <c r="B51" s="171"/>
      <c r="C51" s="47" t="s">
        <v>149</v>
      </c>
      <c r="D51" s="91">
        <v>358.1</v>
      </c>
      <c r="E51" s="100"/>
      <c r="F51" s="101"/>
      <c r="G51" s="92">
        <v>358.1</v>
      </c>
      <c r="H51" s="93">
        <v>358.1</v>
      </c>
    </row>
    <row r="52" spans="1:8" s="8" customFormat="1" ht="15">
      <c r="A52" s="157" t="s">
        <v>151</v>
      </c>
      <c r="B52" s="158"/>
      <c r="C52" s="48" t="s">
        <v>152</v>
      </c>
      <c r="D52" s="82">
        <f>D53</f>
        <v>600</v>
      </c>
      <c r="E52" s="83">
        <f t="shared" ref="E52:H52" si="10">E53</f>
        <v>0</v>
      </c>
      <c r="F52" s="84">
        <f t="shared" si="10"/>
        <v>0</v>
      </c>
      <c r="G52" s="85">
        <f t="shared" si="10"/>
        <v>600</v>
      </c>
      <c r="H52" s="86">
        <f t="shared" si="10"/>
        <v>600</v>
      </c>
    </row>
    <row r="53" spans="1:8" s="6" customFormat="1" ht="25.5">
      <c r="A53" s="159" t="s">
        <v>153</v>
      </c>
      <c r="B53" s="171"/>
      <c r="C53" s="47" t="s">
        <v>154</v>
      </c>
      <c r="D53" s="91">
        <v>600</v>
      </c>
      <c r="E53" s="100"/>
      <c r="F53" s="101"/>
      <c r="G53" s="92">
        <v>600</v>
      </c>
      <c r="H53" s="93">
        <v>600</v>
      </c>
    </row>
    <row r="54" spans="1:8" s="6" customFormat="1" ht="41.25" hidden="1" customHeight="1">
      <c r="A54" s="29" t="s">
        <v>120</v>
      </c>
      <c r="B54" s="59"/>
      <c r="C54" s="47" t="s">
        <v>121</v>
      </c>
      <c r="D54" s="104"/>
      <c r="E54" s="94"/>
      <c r="F54" s="95"/>
      <c r="G54" s="96"/>
      <c r="H54" s="97"/>
    </row>
    <row r="55" spans="1:8" s="6" customFormat="1" ht="30" hidden="1" customHeight="1">
      <c r="A55" s="161" t="s">
        <v>32</v>
      </c>
      <c r="B55" s="160"/>
      <c r="C55" s="41" t="s">
        <v>138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57" t="s">
        <v>33</v>
      </c>
      <c r="B56" s="158"/>
      <c r="C56" s="49" t="s">
        <v>139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59" t="s">
        <v>146</v>
      </c>
      <c r="B57" s="160"/>
      <c r="C57" s="49" t="s">
        <v>99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61" t="s">
        <v>103</v>
      </c>
      <c r="B58" s="160"/>
      <c r="C58" s="45" t="s">
        <v>140</v>
      </c>
      <c r="D58" s="104"/>
      <c r="E58" s="94"/>
      <c r="F58" s="95"/>
      <c r="G58" s="96"/>
      <c r="H58" s="97"/>
    </row>
    <row r="59" spans="1:8" s="6" customFormat="1" ht="31.5" hidden="1" customHeight="1">
      <c r="A59" s="161" t="s">
        <v>34</v>
      </c>
      <c r="B59" s="160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61" t="s">
        <v>12</v>
      </c>
      <c r="B60" s="160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61" t="s">
        <v>35</v>
      </c>
      <c r="B61" s="160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86" t="s">
        <v>37</v>
      </c>
      <c r="B62" s="187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4" t="s">
        <v>101</v>
      </c>
      <c r="B63" s="185"/>
      <c r="C63" s="51" t="s">
        <v>102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160</v>
      </c>
      <c r="B65" s="61"/>
      <c r="C65" s="46" t="s">
        <v>161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162</v>
      </c>
      <c r="B66" s="60"/>
      <c r="C66" s="47" t="s">
        <v>163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158</v>
      </c>
      <c r="B67" s="60"/>
      <c r="C67" s="47" t="s">
        <v>159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164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129</v>
      </c>
      <c r="B69" s="60"/>
      <c r="C69" s="52" t="s">
        <v>141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101</v>
      </c>
      <c r="B70" s="60"/>
      <c r="C70" s="52" t="s">
        <v>142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138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196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197</v>
      </c>
      <c r="B73" s="60"/>
      <c r="C73" s="47" t="s">
        <v>198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199</v>
      </c>
      <c r="B74" s="60"/>
      <c r="C74" s="52" t="s">
        <v>200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218</v>
      </c>
      <c r="D75" s="105">
        <f>D76</f>
        <v>90</v>
      </c>
      <c r="E75" s="106"/>
      <c r="F75" s="107"/>
      <c r="G75" s="108">
        <f t="shared" ref="G75:H77" si="11">G76</f>
        <v>90</v>
      </c>
      <c r="H75" s="109">
        <f t="shared" si="11"/>
        <v>90</v>
      </c>
    </row>
    <row r="76" spans="1:8" s="6" customFormat="1" ht="63.75">
      <c r="A76" s="73" t="s">
        <v>33</v>
      </c>
      <c r="B76" s="71"/>
      <c r="C76" s="72" t="s">
        <v>196</v>
      </c>
      <c r="D76" s="105">
        <f>D77</f>
        <v>90</v>
      </c>
      <c r="E76" s="106"/>
      <c r="F76" s="107"/>
      <c r="G76" s="108">
        <f t="shared" si="11"/>
        <v>90</v>
      </c>
      <c r="H76" s="109">
        <f t="shared" si="11"/>
        <v>90</v>
      </c>
    </row>
    <row r="77" spans="1:8" s="6" customFormat="1" ht="63.75">
      <c r="A77" s="64" t="s">
        <v>219</v>
      </c>
      <c r="B77" s="65"/>
      <c r="C77" s="66" t="s">
        <v>220</v>
      </c>
      <c r="D77" s="105">
        <f>D78</f>
        <v>90</v>
      </c>
      <c r="E77" s="106"/>
      <c r="F77" s="107"/>
      <c r="G77" s="108">
        <f t="shared" si="11"/>
        <v>90</v>
      </c>
      <c r="H77" s="109">
        <f t="shared" si="11"/>
        <v>90</v>
      </c>
    </row>
    <row r="78" spans="1:8" s="6" customFormat="1" ht="51">
      <c r="A78" s="67" t="s">
        <v>199</v>
      </c>
      <c r="B78" s="65"/>
      <c r="C78" s="68" t="s">
        <v>200</v>
      </c>
      <c r="D78" s="105">
        <v>90</v>
      </c>
      <c r="E78" s="106"/>
      <c r="F78" s="107"/>
      <c r="G78" s="108">
        <v>90</v>
      </c>
      <c r="H78" s="109">
        <v>90</v>
      </c>
    </row>
    <row r="79" spans="1:8" s="6" customFormat="1" ht="25.5">
      <c r="A79" s="32" t="s">
        <v>172</v>
      </c>
      <c r="B79" s="60"/>
      <c r="C79" s="52" t="s">
        <v>173</v>
      </c>
      <c r="D79" s="91">
        <f>D80+D86</f>
        <v>152.29999999999998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152.29999999999998</v>
      </c>
      <c r="H79" s="113">
        <f t="shared" si="12"/>
        <v>152.29999999999998</v>
      </c>
    </row>
    <row r="80" spans="1:8" s="6" customFormat="1">
      <c r="A80" s="32" t="s">
        <v>174</v>
      </c>
      <c r="B80" s="60"/>
      <c r="C80" s="53" t="s">
        <v>175</v>
      </c>
      <c r="D80" s="91">
        <f>D81</f>
        <v>11.1</v>
      </c>
      <c r="E80" s="110">
        <f t="shared" ref="E80:H81" si="13">E81</f>
        <v>0</v>
      </c>
      <c r="F80" s="111">
        <f t="shared" si="13"/>
        <v>0</v>
      </c>
      <c r="G80" s="112">
        <f t="shared" si="13"/>
        <v>11.1</v>
      </c>
      <c r="H80" s="113">
        <f t="shared" si="13"/>
        <v>11.1</v>
      </c>
    </row>
    <row r="81" spans="1:9" s="6" customFormat="1">
      <c r="A81" s="32" t="s">
        <v>176</v>
      </c>
      <c r="B81" s="60"/>
      <c r="C81" s="52" t="s">
        <v>177</v>
      </c>
      <c r="D81" s="91">
        <f>D82</f>
        <v>11.1</v>
      </c>
      <c r="E81" s="110">
        <f t="shared" si="13"/>
        <v>0</v>
      </c>
      <c r="F81" s="111">
        <f t="shared" si="13"/>
        <v>0</v>
      </c>
      <c r="G81" s="112">
        <f t="shared" si="13"/>
        <v>11.1</v>
      </c>
      <c r="H81" s="113">
        <f t="shared" si="13"/>
        <v>11.1</v>
      </c>
    </row>
    <row r="82" spans="1:9" s="6" customFormat="1" ht="25.5">
      <c r="A82" s="32" t="s">
        <v>178</v>
      </c>
      <c r="B82" s="60"/>
      <c r="C82" s="52" t="s">
        <v>179</v>
      </c>
      <c r="D82" s="91">
        <v>11.1</v>
      </c>
      <c r="E82" s="100"/>
      <c r="F82" s="101"/>
      <c r="G82" s="92">
        <v>11.1</v>
      </c>
      <c r="H82" s="93">
        <v>11.1</v>
      </c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160</v>
      </c>
      <c r="B84" s="60"/>
      <c r="C84" s="47" t="s">
        <v>161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158</v>
      </c>
      <c r="B85" s="60"/>
      <c r="C85" s="47" t="s">
        <v>159</v>
      </c>
      <c r="D85" s="104"/>
      <c r="E85" s="94"/>
      <c r="F85" s="95"/>
      <c r="G85" s="96"/>
      <c r="H85" s="97"/>
    </row>
    <row r="86" spans="1:9" s="6" customFormat="1">
      <c r="A86" s="32" t="s">
        <v>190</v>
      </c>
      <c r="B86" s="60"/>
      <c r="C86" s="53" t="s">
        <v>191</v>
      </c>
      <c r="D86" s="91">
        <f>D87</f>
        <v>141.19999999999999</v>
      </c>
      <c r="E86" s="110">
        <f t="shared" ref="E86:H87" si="14">E87</f>
        <v>0</v>
      </c>
      <c r="F86" s="111">
        <f t="shared" si="14"/>
        <v>0</v>
      </c>
      <c r="G86" s="112">
        <f t="shared" si="14"/>
        <v>141.19999999999999</v>
      </c>
      <c r="H86" s="113">
        <f t="shared" si="14"/>
        <v>141.19999999999999</v>
      </c>
    </row>
    <row r="87" spans="1:9" s="6" customFormat="1" ht="25.5">
      <c r="A87" s="32" t="s">
        <v>192</v>
      </c>
      <c r="B87" s="60"/>
      <c r="C87" s="47" t="s">
        <v>193</v>
      </c>
      <c r="D87" s="91">
        <f>D88</f>
        <v>141.19999999999999</v>
      </c>
      <c r="E87" s="110">
        <f t="shared" si="14"/>
        <v>0</v>
      </c>
      <c r="F87" s="111">
        <f t="shared" si="14"/>
        <v>0</v>
      </c>
      <c r="G87" s="112">
        <f t="shared" si="14"/>
        <v>141.19999999999999</v>
      </c>
      <c r="H87" s="113">
        <f t="shared" si="14"/>
        <v>141.19999999999999</v>
      </c>
    </row>
    <row r="88" spans="1:9" s="6" customFormat="1" ht="25.5">
      <c r="A88" s="32" t="s">
        <v>194</v>
      </c>
      <c r="B88" s="60"/>
      <c r="C88" s="47" t="s">
        <v>195</v>
      </c>
      <c r="D88" s="91">
        <v>141.19999999999999</v>
      </c>
      <c r="E88" s="100"/>
      <c r="F88" s="101"/>
      <c r="G88" s="92">
        <v>141.19999999999999</v>
      </c>
      <c r="H88" s="93">
        <v>141.19999999999999</v>
      </c>
    </row>
    <row r="89" spans="1:9" s="6" customFormat="1" ht="0.75" customHeight="1">
      <c r="A89" s="30" t="s">
        <v>116</v>
      </c>
      <c r="B89" s="60"/>
      <c r="C89" s="52" t="s">
        <v>117</v>
      </c>
      <c r="D89" s="104">
        <f>D90</f>
        <v>0</v>
      </c>
      <c r="E89" s="114">
        <f t="shared" ref="E89:H90" si="15">E90</f>
        <v>0</v>
      </c>
      <c r="F89" s="115">
        <f t="shared" si="15"/>
        <v>0</v>
      </c>
      <c r="G89" s="116">
        <f t="shared" si="15"/>
        <v>0</v>
      </c>
      <c r="H89" s="117">
        <f t="shared" si="15"/>
        <v>0</v>
      </c>
    </row>
    <row r="90" spans="1:9" s="6" customFormat="1" ht="25.5" hidden="1">
      <c r="A90" s="32" t="s">
        <v>187</v>
      </c>
      <c r="B90" s="60"/>
      <c r="C90" s="54" t="s">
        <v>186</v>
      </c>
      <c r="D90" s="104">
        <f>D91</f>
        <v>0</v>
      </c>
      <c r="E90" s="114">
        <f t="shared" si="15"/>
        <v>0</v>
      </c>
      <c r="F90" s="115">
        <f t="shared" si="15"/>
        <v>0</v>
      </c>
      <c r="G90" s="116">
        <f t="shared" si="15"/>
        <v>0</v>
      </c>
      <c r="H90" s="117">
        <f t="shared" si="15"/>
        <v>0</v>
      </c>
    </row>
    <row r="91" spans="1:9" s="6" customFormat="1" ht="46.5" hidden="1" customHeight="1">
      <c r="A91" s="30" t="s">
        <v>119</v>
      </c>
      <c r="B91" s="60" t="s">
        <v>118</v>
      </c>
      <c r="C91" s="54" t="s">
        <v>143</v>
      </c>
      <c r="D91" s="118">
        <v>0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88" t="s">
        <v>13</v>
      </c>
      <c r="B92" s="189"/>
      <c r="C92" s="55" t="s">
        <v>1</v>
      </c>
      <c r="D92" s="119">
        <f>D93</f>
        <v>8080.2800000000007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3575.1600000000003</v>
      </c>
      <c r="H92" s="123">
        <f>H94+H97+H121+H143+H114+H116+H148+H149</f>
        <v>3085.2200000000003</v>
      </c>
    </row>
    <row r="93" spans="1:9" s="21" customFormat="1" ht="28.5" customHeight="1">
      <c r="A93" s="178" t="s">
        <v>180</v>
      </c>
      <c r="B93" s="179"/>
      <c r="C93" s="52" t="s">
        <v>181</v>
      </c>
      <c r="D93" s="82">
        <f>D94+D119+D121+D149</f>
        <v>8080.2800000000007</v>
      </c>
      <c r="E93" s="83" t="e">
        <f t="shared" ref="E93:H93" si="16">E92</f>
        <v>#REF!</v>
      </c>
      <c r="F93" s="84" t="e">
        <f t="shared" si="16"/>
        <v>#REF!</v>
      </c>
      <c r="G93" s="85">
        <f t="shared" si="16"/>
        <v>3575.1600000000003</v>
      </c>
      <c r="H93" s="86">
        <f t="shared" si="16"/>
        <v>3085.2200000000003</v>
      </c>
    </row>
    <row r="94" spans="1:9" s="7" customFormat="1" ht="31.5">
      <c r="A94" s="157" t="s">
        <v>206</v>
      </c>
      <c r="B94" s="158"/>
      <c r="C94" s="50" t="s">
        <v>188</v>
      </c>
      <c r="D94" s="104">
        <f>D95</f>
        <v>3965.82</v>
      </c>
      <c r="E94" s="114">
        <f t="shared" ref="E94:H95" si="17">E95</f>
        <v>0</v>
      </c>
      <c r="F94" s="115">
        <f t="shared" si="17"/>
        <v>0</v>
      </c>
      <c r="G94" s="116">
        <f t="shared" si="17"/>
        <v>3474.3</v>
      </c>
      <c r="H94" s="117">
        <f t="shared" si="17"/>
        <v>2981.78</v>
      </c>
    </row>
    <row r="95" spans="1:9" s="7" customFormat="1" ht="15">
      <c r="A95" s="159" t="s">
        <v>207</v>
      </c>
      <c r="B95" s="160"/>
      <c r="C95" s="41" t="s">
        <v>144</v>
      </c>
      <c r="D95" s="82">
        <f>D96</f>
        <v>3965.82</v>
      </c>
      <c r="E95" s="83">
        <f t="shared" si="17"/>
        <v>0</v>
      </c>
      <c r="F95" s="84">
        <f t="shared" si="17"/>
        <v>0</v>
      </c>
      <c r="G95" s="85">
        <f t="shared" si="17"/>
        <v>3474.3</v>
      </c>
      <c r="H95" s="86">
        <f t="shared" si="17"/>
        <v>2981.78</v>
      </c>
    </row>
    <row r="96" spans="1:9" s="7" customFormat="1" ht="30.75" customHeight="1">
      <c r="A96" s="159" t="s">
        <v>208</v>
      </c>
      <c r="B96" s="160"/>
      <c r="C96" s="41" t="s">
        <v>169</v>
      </c>
      <c r="D96" s="91">
        <v>3965.82</v>
      </c>
      <c r="E96" s="100"/>
      <c r="F96" s="101"/>
      <c r="G96" s="92">
        <v>3474.3</v>
      </c>
      <c r="H96" s="93">
        <v>2981.78</v>
      </c>
      <c r="I96" s="74"/>
    </row>
    <row r="97" spans="1:8" s="6" customFormat="1" ht="32.25" hidden="1">
      <c r="A97" s="157" t="s">
        <v>38</v>
      </c>
      <c r="B97" s="158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57"/>
      <c r="B98" s="158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61"/>
      <c r="B99" s="160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61" t="s">
        <v>14</v>
      </c>
      <c r="B100" s="160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61"/>
      <c r="B101" s="160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61" t="s">
        <v>52</v>
      </c>
      <c r="B102" s="160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61" t="s">
        <v>16</v>
      </c>
      <c r="B103" s="160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61"/>
      <c r="B104" s="160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61" t="s">
        <v>41</v>
      </c>
      <c r="B105" s="160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61" t="s">
        <v>45</v>
      </c>
      <c r="B106" s="160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61" t="s">
        <v>45</v>
      </c>
      <c r="B107" s="160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61" t="s">
        <v>17</v>
      </c>
      <c r="B108" s="160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61" t="s">
        <v>19</v>
      </c>
      <c r="B109" s="160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61" t="s">
        <v>44</v>
      </c>
      <c r="B110" s="160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61" t="s">
        <v>21</v>
      </c>
      <c r="B111" s="160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61" t="s">
        <v>15</v>
      </c>
      <c r="B112" s="160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61"/>
      <c r="B113" s="160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110</v>
      </c>
      <c r="B114" s="58"/>
      <c r="C114" s="41" t="s">
        <v>113</v>
      </c>
      <c r="D114" s="82">
        <f>D115</f>
        <v>0</v>
      </c>
      <c r="E114" s="94"/>
      <c r="F114" s="95"/>
      <c r="G114" s="96"/>
      <c r="H114" s="97"/>
    </row>
    <row r="115" spans="1:8" s="6" customFormat="1" ht="27.2" hidden="1" customHeight="1">
      <c r="A115" s="27" t="s">
        <v>111</v>
      </c>
      <c r="B115" s="58"/>
      <c r="C115" s="41" t="s">
        <v>112</v>
      </c>
      <c r="D115" s="82"/>
      <c r="E115" s="94"/>
      <c r="F115" s="95"/>
      <c r="G115" s="96"/>
      <c r="H115" s="97"/>
    </row>
    <row r="116" spans="1:8" s="8" customFormat="1" ht="27.2" hidden="1" customHeight="1">
      <c r="A116" s="33" t="s">
        <v>201</v>
      </c>
      <c r="B116" s="62"/>
      <c r="C116" s="51" t="s">
        <v>145</v>
      </c>
      <c r="D116" s="104">
        <f>D119+D117</f>
        <v>0</v>
      </c>
      <c r="E116" s="125"/>
      <c r="F116" s="126"/>
      <c r="G116" s="127"/>
      <c r="H116" s="128"/>
    </row>
    <row r="117" spans="1:8" s="6" customFormat="1" ht="58.5" hidden="1" customHeight="1">
      <c r="A117" s="28" t="s">
        <v>202</v>
      </c>
      <c r="B117" s="58"/>
      <c r="C117" s="42" t="s">
        <v>167</v>
      </c>
      <c r="D117" s="82">
        <f>D118</f>
        <v>0</v>
      </c>
      <c r="E117" s="94"/>
      <c r="F117" s="95"/>
      <c r="G117" s="96"/>
      <c r="H117" s="97"/>
    </row>
    <row r="118" spans="1:8" s="6" customFormat="1" ht="72.75" hidden="1" customHeight="1">
      <c r="A118" s="28" t="s">
        <v>203</v>
      </c>
      <c r="B118" s="58"/>
      <c r="C118" s="42" t="s">
        <v>168</v>
      </c>
      <c r="D118" s="82">
        <f>D119</f>
        <v>0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32.25" hidden="1" customHeight="1">
      <c r="A119" s="28" t="s">
        <v>204</v>
      </c>
      <c r="B119" s="58"/>
      <c r="C119" s="41" t="s">
        <v>130</v>
      </c>
      <c r="D119" s="82">
        <f>D120</f>
        <v>0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30" hidden="1" customHeight="1">
      <c r="A120" s="28" t="s">
        <v>205</v>
      </c>
      <c r="B120" s="58"/>
      <c r="C120" s="41" t="s">
        <v>170</v>
      </c>
      <c r="D120" s="129">
        <v>0</v>
      </c>
      <c r="E120" s="130"/>
      <c r="F120" s="95"/>
      <c r="G120" s="131">
        <v>0</v>
      </c>
      <c r="H120" s="131">
        <v>0</v>
      </c>
    </row>
    <row r="121" spans="1:8" s="6" customFormat="1" ht="31.5">
      <c r="A121" s="164" t="s">
        <v>209</v>
      </c>
      <c r="B121" s="165"/>
      <c r="C121" s="75" t="s">
        <v>189</v>
      </c>
      <c r="D121" s="132">
        <f>D125+D123</f>
        <v>99.46</v>
      </c>
      <c r="E121" s="114" t="e">
        <f>E126+E127+E129+E130+E131+E132+E133+E134+E135+E136+E137+E138+E139+E140+E141+E142+#REF!</f>
        <v>#REF!</v>
      </c>
      <c r="F121" s="115" t="e">
        <f>F126+F127+F129+F130+F131+F132+F133+F134+F135+F136+F137+F138+F139+F140+F141+F142+#REF!</f>
        <v>#REF!</v>
      </c>
      <c r="G121" s="132">
        <f>G125+G123</f>
        <v>100.86</v>
      </c>
      <c r="H121" s="132">
        <f>H125+H123</f>
        <v>103.44</v>
      </c>
    </row>
    <row r="122" spans="1:8" s="6" customFormat="1" ht="57.75" hidden="1" customHeight="1">
      <c r="A122" s="167"/>
      <c r="B122" s="168"/>
      <c r="C122" s="51" t="s">
        <v>43</v>
      </c>
      <c r="D122" s="133"/>
      <c r="E122" s="130"/>
      <c r="F122" s="95"/>
      <c r="G122" s="134"/>
      <c r="H122" s="135"/>
    </row>
    <row r="123" spans="1:8" s="6" customFormat="1" ht="32.25" customHeight="1">
      <c r="A123" s="166" t="s">
        <v>228</v>
      </c>
      <c r="B123" s="163"/>
      <c r="C123" s="41" t="s">
        <v>165</v>
      </c>
      <c r="D123" s="104">
        <f>D124</f>
        <v>0.1</v>
      </c>
      <c r="E123" s="106"/>
      <c r="F123" s="107"/>
      <c r="G123" s="98">
        <f>G124</f>
        <v>0</v>
      </c>
      <c r="H123" s="99">
        <f>H124</f>
        <v>0</v>
      </c>
    </row>
    <row r="124" spans="1:8" s="6" customFormat="1" ht="29.25" customHeight="1">
      <c r="A124" s="166" t="s">
        <v>229</v>
      </c>
      <c r="B124" s="163"/>
      <c r="C124" s="41" t="s">
        <v>166</v>
      </c>
      <c r="D124" s="136">
        <v>0.1</v>
      </c>
      <c r="E124" s="106"/>
      <c r="F124" s="107"/>
      <c r="G124" s="98">
        <v>0</v>
      </c>
      <c r="H124" s="99">
        <v>0</v>
      </c>
    </row>
    <row r="125" spans="1:8" s="6" customFormat="1" ht="25.5">
      <c r="A125" s="159" t="s">
        <v>210</v>
      </c>
      <c r="B125" s="160"/>
      <c r="C125" s="41" t="s">
        <v>131</v>
      </c>
      <c r="D125" s="82">
        <f>D126</f>
        <v>99.36</v>
      </c>
      <c r="E125" s="83">
        <f t="shared" ref="E125:H125" si="18">E126</f>
        <v>0</v>
      </c>
      <c r="F125" s="84">
        <f t="shared" si="18"/>
        <v>0</v>
      </c>
      <c r="G125" s="85">
        <f t="shared" si="18"/>
        <v>100.86</v>
      </c>
      <c r="H125" s="86">
        <f t="shared" si="18"/>
        <v>103.44</v>
      </c>
    </row>
    <row r="126" spans="1:8" s="6" customFormat="1" ht="27.75" customHeight="1">
      <c r="A126" s="159" t="s">
        <v>211</v>
      </c>
      <c r="B126" s="160"/>
      <c r="C126" s="41" t="s">
        <v>171</v>
      </c>
      <c r="D126" s="137">
        <v>99.36</v>
      </c>
      <c r="E126" s="138"/>
      <c r="F126" s="139"/>
      <c r="G126" s="140">
        <v>100.86</v>
      </c>
      <c r="H126" s="141">
        <v>103.44</v>
      </c>
    </row>
    <row r="127" spans="1:8" s="6" customFormat="1" ht="40.15" hidden="1" customHeight="1">
      <c r="A127" s="162" t="s">
        <v>22</v>
      </c>
      <c r="B127" s="163"/>
      <c r="C127" s="41" t="s">
        <v>47</v>
      </c>
      <c r="D127" s="136"/>
      <c r="E127" s="94"/>
      <c r="F127" s="95"/>
      <c r="G127" s="96"/>
      <c r="H127" s="97"/>
    </row>
    <row r="128" spans="1:8" s="6" customFormat="1" ht="47.25" hidden="1" customHeight="1">
      <c r="A128" s="162"/>
      <c r="B128" s="163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162" t="s">
        <v>23</v>
      </c>
      <c r="B129" s="163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162" t="s">
        <v>24</v>
      </c>
      <c r="B130" s="163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162" t="s">
        <v>25</v>
      </c>
      <c r="B131" s="163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162" t="s">
        <v>26</v>
      </c>
      <c r="B132" s="163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174" t="s">
        <v>27</v>
      </c>
      <c r="B133" s="175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174" t="s">
        <v>50</v>
      </c>
      <c r="B134" s="175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174" t="s">
        <v>80</v>
      </c>
      <c r="B135" s="175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174" t="s">
        <v>82</v>
      </c>
      <c r="B136" s="175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174" t="s">
        <v>28</v>
      </c>
      <c r="B137" s="175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174"/>
      <c r="B138" s="175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174"/>
      <c r="B139" s="175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174"/>
      <c r="B140" s="175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174"/>
      <c r="B141" s="175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174"/>
      <c r="B142" s="175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176" t="s">
        <v>55</v>
      </c>
      <c r="B143" s="177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164" t="s">
        <v>54</v>
      </c>
      <c r="B144" s="165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176" t="s">
        <v>15</v>
      </c>
      <c r="B145" s="177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176" t="s">
        <v>57</v>
      </c>
      <c r="B146" s="177"/>
      <c r="C146" s="53" t="s">
        <v>43</v>
      </c>
      <c r="D146" s="142"/>
      <c r="E146" s="94"/>
      <c r="F146" s="95"/>
      <c r="G146" s="96"/>
      <c r="H146" s="97"/>
    </row>
    <row r="147" spans="1:8" s="6" customFormat="1" ht="28.15" hidden="1" customHeight="1">
      <c r="A147" s="176"/>
      <c r="B147" s="177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164" t="s">
        <v>212</v>
      </c>
      <c r="B149" s="165"/>
      <c r="C149" s="50" t="s">
        <v>56</v>
      </c>
      <c r="D149" s="104">
        <f>D153+D151</f>
        <v>4015</v>
      </c>
      <c r="E149" s="114">
        <f t="shared" ref="E149:H149" si="19">E153+E151</f>
        <v>0</v>
      </c>
      <c r="F149" s="115">
        <f t="shared" si="19"/>
        <v>0</v>
      </c>
      <c r="G149" s="116">
        <f t="shared" si="19"/>
        <v>0</v>
      </c>
      <c r="H149" s="117">
        <f t="shared" si="19"/>
        <v>0</v>
      </c>
    </row>
    <row r="150" spans="1:8" s="6" customFormat="1" ht="57.75" hidden="1" customHeight="1">
      <c r="A150" s="169"/>
      <c r="B150" s="170"/>
      <c r="C150" s="51" t="s">
        <v>43</v>
      </c>
      <c r="D150" s="124"/>
      <c r="E150" s="94"/>
      <c r="F150" s="95"/>
      <c r="G150" s="96"/>
      <c r="H150" s="97"/>
    </row>
    <row r="151" spans="1:8" s="6" customFormat="1" ht="57.75" hidden="1" customHeight="1">
      <c r="A151" s="164" t="s">
        <v>182</v>
      </c>
      <c r="B151" s="165"/>
      <c r="C151" s="41" t="s">
        <v>184</v>
      </c>
      <c r="D151" s="143">
        <f>D152</f>
        <v>0</v>
      </c>
      <c r="E151" s="94"/>
      <c r="F151" s="95"/>
      <c r="G151" s="96"/>
      <c r="H151" s="97"/>
    </row>
    <row r="152" spans="1:8" s="6" customFormat="1" ht="57.75" hidden="1" customHeight="1">
      <c r="A152" s="164" t="s">
        <v>183</v>
      </c>
      <c r="B152" s="165"/>
      <c r="C152" s="41" t="s">
        <v>185</v>
      </c>
      <c r="D152" s="136"/>
      <c r="E152" s="94"/>
      <c r="F152" s="95"/>
      <c r="G152" s="96"/>
      <c r="H152" s="97"/>
    </row>
    <row r="153" spans="1:8" s="6" customFormat="1" ht="13.5">
      <c r="A153" s="164" t="s">
        <v>213</v>
      </c>
      <c r="B153" s="165"/>
      <c r="C153" s="51" t="s">
        <v>155</v>
      </c>
      <c r="D153" s="144">
        <f>D154</f>
        <v>4015</v>
      </c>
      <c r="E153" s="132">
        <f t="shared" ref="E153:H153" si="20">E154</f>
        <v>0</v>
      </c>
      <c r="F153" s="145">
        <f t="shared" si="20"/>
        <v>0</v>
      </c>
      <c r="G153" s="146">
        <f t="shared" si="20"/>
        <v>0</v>
      </c>
      <c r="H153" s="147">
        <f t="shared" si="20"/>
        <v>0</v>
      </c>
    </row>
    <row r="154" spans="1:8" s="6" customFormat="1" ht="27">
      <c r="A154" s="166" t="s">
        <v>214</v>
      </c>
      <c r="B154" s="163"/>
      <c r="C154" s="41" t="s">
        <v>156</v>
      </c>
      <c r="D154" s="148">
        <f>600+3415</f>
        <v>4015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72"/>
      <c r="B155" s="173"/>
      <c r="C155" s="57" t="s">
        <v>2</v>
      </c>
      <c r="D155" s="149">
        <f>D15+D92</f>
        <v>11149.04</v>
      </c>
      <c r="E155" s="150" t="e">
        <f t="shared" ref="E155:H155" si="21">E15+E92</f>
        <v>#REF!</v>
      </c>
      <c r="F155" s="151" t="e">
        <f t="shared" si="21"/>
        <v>#REF!</v>
      </c>
      <c r="G155" s="152">
        <f t="shared" si="21"/>
        <v>6754.1900000000005</v>
      </c>
      <c r="H155" s="153">
        <f t="shared" si="21"/>
        <v>6375.72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18:B18"/>
    <mergeCell ref="A17:B17"/>
    <mergeCell ref="C4:H4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126:B126"/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Kolib</cp:lastModifiedBy>
  <cp:lastPrinted>2019-11-21T07:48:16Z</cp:lastPrinted>
  <dcterms:created xsi:type="dcterms:W3CDTF">2001-03-21T04:55:05Z</dcterms:created>
  <dcterms:modified xsi:type="dcterms:W3CDTF">2019-11-26T07:49:10Z</dcterms:modified>
</cp:coreProperties>
</file>